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łata targowa - zmiana o 3,9 %" sheetId="1" r:id="rId1"/>
    <sheet name="ark.2" sheetId="2" state="hidden" r:id="rId2"/>
    <sheet name="os. pr. symulacje" sheetId="3" state="hidden" r:id="rId3"/>
    <sheet name="os. pr. sym. 4,2%" sheetId="4" state="hidden" r:id="rId4"/>
  </sheets>
  <definedNames/>
  <calcPr fullCalcOnLoad="1"/>
</workbook>
</file>

<file path=xl/sharedStrings.xml><?xml version="1.0" encoding="utf-8"?>
<sst xmlns="http://schemas.openxmlformats.org/spreadsheetml/2006/main" count="82" uniqueCount="45">
  <si>
    <t>podstawa opodatkowania</t>
  </si>
  <si>
    <t>osoby prawne</t>
  </si>
  <si>
    <t>osoby fizyczne</t>
  </si>
  <si>
    <t>powierzchnia m2</t>
  </si>
  <si>
    <t>budynki mieszkanlne</t>
  </si>
  <si>
    <t>działalność gospod. - bud. mieszk.</t>
  </si>
  <si>
    <t>działalnośc gospod. - bud. pozost.</t>
  </si>
  <si>
    <t>budowle</t>
  </si>
  <si>
    <t>budynki - obrót mat. siewnym</t>
  </si>
  <si>
    <t>budynki pozostałe</t>
  </si>
  <si>
    <t>budynki - świadczenia zdrowotne</t>
  </si>
  <si>
    <t>grunty dz. gospodarcza</t>
  </si>
  <si>
    <t>grunty pod jeziorami w ha</t>
  </si>
  <si>
    <t>grunty pozostałe</t>
  </si>
  <si>
    <t>Kwoty podatku łącznie</t>
  </si>
  <si>
    <t>Symulacje podatkowe na rok 2010</t>
  </si>
  <si>
    <t>podatek 2009 r.</t>
  </si>
  <si>
    <t>stawka wg uchwały na rok 2009</t>
  </si>
  <si>
    <t>wzrost stawek o inflację za 2008 r. tj.  4,2%</t>
  </si>
  <si>
    <t>podatek przy inflacji 4,2%</t>
  </si>
  <si>
    <t>Mosina, dnia 2009-10-16</t>
  </si>
  <si>
    <t>Symulacje uwzględniają górne granice stawek kwotowych, wynikające z obwieszczenia Ministra Finansów z dnia 3 sierpnia 2009 r.</t>
  </si>
  <si>
    <t>wzrost stawek o inflację za I półrocze 2009 r. tj. 3,5%</t>
  </si>
  <si>
    <t>podatek przy inflacji 3,5%</t>
  </si>
  <si>
    <t>różnica podatku w latach 2009 - 2008</t>
  </si>
  <si>
    <t>wzrost stawek o inflację za rok 2008 tj. 4,2%</t>
  </si>
  <si>
    <t>różnica podatku w latach 2009 - 2010</t>
  </si>
  <si>
    <t>różnica podatku  lata 2009 - 2010</t>
  </si>
  <si>
    <t>stawka wg uchwały na rok 2013</t>
  </si>
  <si>
    <t>podatek 2013 r.</t>
  </si>
  <si>
    <t>ark.</t>
  </si>
  <si>
    <t>Symulacja opłaty targowej na rok 2021</t>
  </si>
  <si>
    <t xml:space="preserve">od sprzedaży z własnego straganu ustawionego na wyznaczonym stanowisku </t>
  </si>
  <si>
    <t xml:space="preserve">od sprzedazy z własnego straganu ustawionego na powierzchni nie większej niż 50 % wyznaczonego stanowiska </t>
  </si>
  <si>
    <t xml:space="preserve">od sprzedaży z samochodu osobowego </t>
  </si>
  <si>
    <t xml:space="preserve">od sprzedaży z samochodu ciężarowego </t>
  </si>
  <si>
    <t xml:space="preserve">Mosina, dnia 11.09.2020 r. </t>
  </si>
  <si>
    <t xml:space="preserve">Max stawka dzienna </t>
  </si>
  <si>
    <t xml:space="preserve">stawka przed zmianą </t>
  </si>
  <si>
    <t>zmiana stawki                           o wskaźnik inflacji 3,9%</t>
  </si>
  <si>
    <t xml:space="preserve">wartości opłaty po zmianie </t>
  </si>
  <si>
    <t>stawka dzienna                          - 8 godzin</t>
  </si>
  <si>
    <t xml:space="preserve">od sprzedaży z samochodu dostawczego      lub ciagnika rolniczego z przyczepą </t>
  </si>
  <si>
    <t>różnica</t>
  </si>
  <si>
    <t>pozostajaca do dziennej stawki max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</si>
</sst>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0" fontId="0" fillId="0" borderId="10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3" xfId="0" applyBorder="1" applyAlignment="1">
      <alignment/>
    </xf>
    <xf numFmtId="4" fontId="0" fillId="0" borderId="11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10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38.8515625" style="0" customWidth="1"/>
    <col min="2" max="2" width="13.8515625" style="0" customWidth="1"/>
    <col min="3" max="3" width="17.8515625" style="0" customWidth="1"/>
    <col min="4" max="4" width="16.7109375" style="0" hidden="1" customWidth="1"/>
    <col min="5" max="6" width="16.7109375" style="0" customWidth="1"/>
    <col min="7" max="8" width="12.7109375" style="0" customWidth="1"/>
    <col min="9" max="9" width="9.140625" style="0" customWidth="1"/>
  </cols>
  <sheetData>
    <row r="2" spans="1:8" ht="15.75">
      <c r="A2" s="31" t="s">
        <v>31</v>
      </c>
      <c r="B2" s="31"/>
      <c r="C2" s="31"/>
      <c r="D2" s="32"/>
      <c r="E2" s="32"/>
      <c r="F2" s="32"/>
      <c r="G2" s="32"/>
      <c r="H2" s="20"/>
    </row>
    <row r="3" ht="24" customHeight="1"/>
    <row r="4" spans="1:8" ht="29.25" customHeight="1">
      <c r="A4" s="33" t="s">
        <v>0</v>
      </c>
      <c r="B4" s="35" t="s">
        <v>38</v>
      </c>
      <c r="C4" s="37" t="s">
        <v>39</v>
      </c>
      <c r="E4" s="24"/>
      <c r="F4" s="24"/>
      <c r="G4" s="23" t="s">
        <v>43</v>
      </c>
      <c r="H4" s="26"/>
    </row>
    <row r="5" spans="1:8" ht="39" customHeight="1">
      <c r="A5" s="34"/>
      <c r="B5" s="36"/>
      <c r="C5" s="40"/>
      <c r="D5" s="17"/>
      <c r="E5" s="23" t="s">
        <v>40</v>
      </c>
      <c r="F5" s="23" t="s">
        <v>41</v>
      </c>
      <c r="G5" s="23" t="s">
        <v>44</v>
      </c>
      <c r="H5" s="27"/>
    </row>
    <row r="6" spans="1:8" ht="25.5" customHeight="1">
      <c r="A6" s="16" t="s">
        <v>32</v>
      </c>
      <c r="B6" s="1">
        <v>15</v>
      </c>
      <c r="C6" s="5">
        <f>B6*H6</f>
        <v>0.058499999999999996</v>
      </c>
      <c r="D6" s="18"/>
      <c r="E6" s="25">
        <f>B6+C6</f>
        <v>15.0585</v>
      </c>
      <c r="F6" s="25">
        <f>E6*8</f>
        <v>120.468</v>
      </c>
      <c r="G6" s="1">
        <f>B15-F6</f>
        <v>702.642</v>
      </c>
      <c r="H6">
        <v>0.0039</v>
      </c>
    </row>
    <row r="7" spans="1:8" ht="26.25" customHeight="1">
      <c r="A7" s="22" t="s">
        <v>33</v>
      </c>
      <c r="B7" s="1">
        <v>7.5</v>
      </c>
      <c r="C7" s="5">
        <f>B7*H6</f>
        <v>0.029249999999999998</v>
      </c>
      <c r="D7" s="18"/>
      <c r="E7" s="25">
        <f>B7+C7</f>
        <v>7.52925</v>
      </c>
      <c r="F7" s="25">
        <f>E7*8</f>
        <v>60.234</v>
      </c>
      <c r="G7" s="1">
        <f>B15-F7</f>
        <v>762.876</v>
      </c>
      <c r="H7" s="28"/>
    </row>
    <row r="8" spans="1:8" ht="26.25" customHeight="1">
      <c r="A8" s="21" t="s">
        <v>34</v>
      </c>
      <c r="B8" s="1">
        <v>18</v>
      </c>
      <c r="C8" s="5">
        <f>B8*H6</f>
        <v>0.0702</v>
      </c>
      <c r="D8" s="18"/>
      <c r="E8" s="25">
        <f>B8+C8</f>
        <v>18.0702</v>
      </c>
      <c r="F8" s="25">
        <f>E8*8</f>
        <v>144.5616</v>
      </c>
      <c r="G8" s="1">
        <f>B15-F8</f>
        <v>678.5484</v>
      </c>
      <c r="H8" s="28"/>
    </row>
    <row r="9" spans="1:8" ht="25.5" customHeight="1">
      <c r="A9" s="22" t="s">
        <v>42</v>
      </c>
      <c r="B9" s="1">
        <v>25</v>
      </c>
      <c r="C9" s="5">
        <f>B9*H6</f>
        <v>0.09749999999999999</v>
      </c>
      <c r="D9" s="18"/>
      <c r="E9" s="25">
        <f>B9+C9</f>
        <v>25.0975</v>
      </c>
      <c r="F9" s="25">
        <f>E9*8</f>
        <v>200.78</v>
      </c>
      <c r="G9" s="1">
        <f>B15-F9</f>
        <v>622.33</v>
      </c>
      <c r="H9" s="28"/>
    </row>
    <row r="10" spans="1:8" ht="24.75" customHeight="1">
      <c r="A10" s="21" t="s">
        <v>35</v>
      </c>
      <c r="B10" s="1">
        <v>54</v>
      </c>
      <c r="C10" s="5">
        <f>B10*H6</f>
        <v>0.21059999999999998</v>
      </c>
      <c r="D10" s="18"/>
      <c r="E10" s="25">
        <f>B10+C10</f>
        <v>54.2106</v>
      </c>
      <c r="F10" s="25">
        <f>E10*8</f>
        <v>433.6848</v>
      </c>
      <c r="G10" s="1">
        <f>B15-F10</f>
        <v>389.4252</v>
      </c>
      <c r="H10" s="28"/>
    </row>
    <row r="15" spans="1:2" ht="12.75">
      <c r="A15" s="29" t="s">
        <v>37</v>
      </c>
      <c r="B15" s="30">
        <v>823.11</v>
      </c>
    </row>
    <row r="18" ht="12.75">
      <c r="A18" s="19" t="s">
        <v>36</v>
      </c>
    </row>
  </sheetData>
  <sheetProtection/>
  <mergeCells count="4">
    <mergeCell ref="A2:G2"/>
    <mergeCell ref="A4:A5"/>
    <mergeCell ref="B4:B5"/>
    <mergeCell ref="C4:C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1.421875" style="0" customWidth="1"/>
    <col min="2" max="2" width="17.421875" style="7" customWidth="1"/>
    <col min="3" max="3" width="14.421875" style="7" customWidth="1"/>
    <col min="4" max="5" width="14.8515625" style="7" customWidth="1"/>
    <col min="6" max="6" width="14.57421875" style="7" customWidth="1"/>
    <col min="7" max="7" width="13.421875" style="7" customWidth="1"/>
    <col min="8" max="8" width="14.421875" style="0" customWidth="1"/>
  </cols>
  <sheetData>
    <row r="1" ht="15.75">
      <c r="A1" s="6" t="s">
        <v>15</v>
      </c>
    </row>
    <row r="2" ht="15.75">
      <c r="A2" s="6"/>
    </row>
    <row r="3" ht="15.75">
      <c r="A3" s="6" t="s">
        <v>2</v>
      </c>
    </row>
    <row r="5" spans="1:8" ht="38.25">
      <c r="A5" s="3" t="s">
        <v>0</v>
      </c>
      <c r="B5" s="2" t="s">
        <v>3</v>
      </c>
      <c r="C5" s="8" t="s">
        <v>17</v>
      </c>
      <c r="D5" s="8" t="s">
        <v>16</v>
      </c>
      <c r="E5" s="8" t="s">
        <v>18</v>
      </c>
      <c r="F5" s="8" t="s">
        <v>19</v>
      </c>
      <c r="G5" s="8" t="s">
        <v>27</v>
      </c>
      <c r="H5" s="9"/>
    </row>
    <row r="6" spans="1:7" ht="23.25" customHeight="1">
      <c r="A6" s="4" t="s">
        <v>4</v>
      </c>
      <c r="B6" s="1">
        <v>675381.23</v>
      </c>
      <c r="C6" s="1">
        <v>0.57</v>
      </c>
      <c r="D6" s="1">
        <f>B6*C6</f>
        <v>384967.3011</v>
      </c>
      <c r="E6" s="1">
        <v>0.59</v>
      </c>
      <c r="F6" s="1">
        <f>B6*E6</f>
        <v>398474.92569999996</v>
      </c>
      <c r="G6" s="5" t="s">
        <v>30</v>
      </c>
    </row>
    <row r="7" spans="1:7" ht="23.25" customHeight="1">
      <c r="A7" s="4" t="s">
        <v>5</v>
      </c>
      <c r="B7" s="1">
        <v>12800.49</v>
      </c>
      <c r="C7" s="1">
        <v>18.36</v>
      </c>
      <c r="D7" s="1">
        <f aca="true" t="shared" si="0" ref="D7:D15">B7*C7</f>
        <v>235016.99639999997</v>
      </c>
      <c r="E7" s="1">
        <v>19.13</v>
      </c>
      <c r="F7" s="1">
        <f aca="true" t="shared" si="1" ref="F7:F15">B7*E7</f>
        <v>244873.3737</v>
      </c>
      <c r="G7" s="5">
        <f aca="true" t="shared" si="2" ref="G7:G15">F7-D7</f>
        <v>9856.377300000022</v>
      </c>
    </row>
    <row r="8" spans="1:7" ht="24" customHeight="1">
      <c r="A8" s="4" t="s">
        <v>6</v>
      </c>
      <c r="B8" s="1">
        <v>57267.82</v>
      </c>
      <c r="C8" s="1">
        <v>18.36</v>
      </c>
      <c r="D8" s="1">
        <f t="shared" si="0"/>
        <v>1051437.1752</v>
      </c>
      <c r="E8" s="1">
        <v>19.13</v>
      </c>
      <c r="F8" s="1">
        <f t="shared" si="1"/>
        <v>1095533.3965999999</v>
      </c>
      <c r="G8" s="5">
        <f t="shared" si="2"/>
        <v>44096.22139999992</v>
      </c>
    </row>
    <row r="9" spans="1:7" ht="27" customHeight="1">
      <c r="A9" s="4" t="s">
        <v>7</v>
      </c>
      <c r="B9" s="1">
        <v>74873</v>
      </c>
      <c r="C9" s="10">
        <v>0.02</v>
      </c>
      <c r="D9" s="1">
        <f t="shared" si="0"/>
        <v>1497.46</v>
      </c>
      <c r="E9" s="10">
        <v>0.02</v>
      </c>
      <c r="F9" s="1">
        <f t="shared" si="1"/>
        <v>1497.46</v>
      </c>
      <c r="G9" s="5">
        <f t="shared" si="2"/>
        <v>0</v>
      </c>
    </row>
    <row r="10" spans="1:7" ht="25.5" customHeight="1">
      <c r="A10" s="4" t="s">
        <v>8</v>
      </c>
      <c r="B10" s="1">
        <v>44</v>
      </c>
      <c r="C10" s="1">
        <v>9.24</v>
      </c>
      <c r="D10" s="1">
        <f t="shared" si="0"/>
        <v>406.56</v>
      </c>
      <c r="E10" s="1">
        <v>9.57</v>
      </c>
      <c r="F10" s="1">
        <f t="shared" si="1"/>
        <v>421.08000000000004</v>
      </c>
      <c r="G10" s="5">
        <f t="shared" si="2"/>
        <v>14.520000000000039</v>
      </c>
    </row>
    <row r="11" spans="1:7" ht="25.5" customHeight="1">
      <c r="A11" s="4" t="s">
        <v>9</v>
      </c>
      <c r="B11" s="1">
        <v>168133.95</v>
      </c>
      <c r="C11" s="1">
        <v>6.47</v>
      </c>
      <c r="D11" s="1">
        <f t="shared" si="0"/>
        <v>1087826.6565</v>
      </c>
      <c r="E11" s="1">
        <v>6.74</v>
      </c>
      <c r="F11" s="1">
        <f t="shared" si="1"/>
        <v>1133222.823</v>
      </c>
      <c r="G11" s="5">
        <f t="shared" si="2"/>
        <v>45396.16650000005</v>
      </c>
    </row>
    <row r="12" spans="1:7" ht="27" customHeight="1">
      <c r="A12" s="4" t="s">
        <v>10</v>
      </c>
      <c r="B12" s="1">
        <v>1472.2</v>
      </c>
      <c r="C12" s="1">
        <v>4.01</v>
      </c>
      <c r="D12" s="1">
        <f t="shared" si="0"/>
        <v>5903.522</v>
      </c>
      <c r="E12" s="1">
        <v>4.16</v>
      </c>
      <c r="F12" s="1">
        <f t="shared" si="1"/>
        <v>6124.352000000001</v>
      </c>
      <c r="G12" s="5">
        <f t="shared" si="2"/>
        <v>220.83000000000084</v>
      </c>
    </row>
    <row r="13" spans="1:7" ht="25.5" customHeight="1">
      <c r="A13" s="4" t="s">
        <v>11</v>
      </c>
      <c r="B13" s="1">
        <v>241979.7</v>
      </c>
      <c r="C13" s="1">
        <v>0.71</v>
      </c>
      <c r="D13" s="1">
        <f t="shared" si="0"/>
        <v>171805.587</v>
      </c>
      <c r="E13" s="1">
        <v>0.74</v>
      </c>
      <c r="F13" s="1">
        <f t="shared" si="1"/>
        <v>179064.978</v>
      </c>
      <c r="G13" s="5">
        <f t="shared" si="2"/>
        <v>7259.391000000003</v>
      </c>
    </row>
    <row r="14" spans="1:7" ht="24" customHeight="1">
      <c r="A14" s="4" t="s">
        <v>12</v>
      </c>
      <c r="B14" s="1">
        <v>10.5</v>
      </c>
      <c r="C14" s="1">
        <v>3.9</v>
      </c>
      <c r="D14" s="1">
        <f t="shared" si="0"/>
        <v>40.949999999999996</v>
      </c>
      <c r="E14" s="1">
        <v>4.04</v>
      </c>
      <c r="F14" s="1">
        <f t="shared" si="1"/>
        <v>42.42</v>
      </c>
      <c r="G14" s="5">
        <f t="shared" si="2"/>
        <v>1.470000000000006</v>
      </c>
    </row>
    <row r="15" spans="1:7" ht="25.5" customHeight="1">
      <c r="A15" s="4" t="s">
        <v>13</v>
      </c>
      <c r="B15" s="1">
        <v>6541189.23</v>
      </c>
      <c r="C15" s="1">
        <v>0.16</v>
      </c>
      <c r="D15" s="1">
        <f t="shared" si="0"/>
        <v>1046590.2768000001</v>
      </c>
      <c r="E15" s="1">
        <v>0.17</v>
      </c>
      <c r="F15" s="1">
        <f t="shared" si="1"/>
        <v>1112002.1691</v>
      </c>
      <c r="G15" s="5">
        <f t="shared" si="2"/>
        <v>65411.89229999995</v>
      </c>
    </row>
    <row r="16" spans="1:7" ht="24.75" customHeight="1">
      <c r="A16" s="38" t="s">
        <v>14</v>
      </c>
      <c r="B16" s="39"/>
      <c r="C16" s="39"/>
      <c r="D16" s="13">
        <f>SUM(D6:D15)</f>
        <v>3985492.485</v>
      </c>
      <c r="E16" s="14"/>
      <c r="F16" s="5">
        <f>SUM(F6:F15)</f>
        <v>4171256.9781</v>
      </c>
      <c r="G16" s="15">
        <f>SUM(G6:G15)</f>
        <v>172256.86849999992</v>
      </c>
    </row>
    <row r="19" ht="12.75">
      <c r="A19" t="s">
        <v>20</v>
      </c>
    </row>
    <row r="21" ht="12.75">
      <c r="A21" t="s">
        <v>21</v>
      </c>
    </row>
  </sheetData>
  <sheetProtection/>
  <mergeCells count="1">
    <mergeCell ref="A16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16" sqref="C16:C19"/>
    </sheetView>
  </sheetViews>
  <sheetFormatPr defaultColWidth="9.140625" defaultRowHeight="12.75"/>
  <cols>
    <col min="1" max="1" width="31.421875" style="0" customWidth="1"/>
    <col min="2" max="2" width="17.421875" style="7" customWidth="1"/>
    <col min="3" max="3" width="14.421875" style="7" customWidth="1"/>
    <col min="4" max="4" width="14.8515625" style="7" customWidth="1"/>
    <col min="5" max="5" width="14.57421875" style="7" customWidth="1"/>
    <col min="6" max="7" width="13.421875" style="7" customWidth="1"/>
    <col min="8" max="8" width="14.421875" style="0" customWidth="1"/>
  </cols>
  <sheetData>
    <row r="1" ht="15.75">
      <c r="A1" s="6" t="s">
        <v>15</v>
      </c>
    </row>
    <row r="2" ht="15.75">
      <c r="A2" s="6"/>
    </row>
    <row r="3" ht="15.75">
      <c r="A3" s="6" t="s">
        <v>1</v>
      </c>
    </row>
    <row r="5" spans="1:8" ht="51">
      <c r="A5" s="3" t="s">
        <v>0</v>
      </c>
      <c r="B5" s="2" t="s">
        <v>3</v>
      </c>
      <c r="C5" s="8" t="s">
        <v>17</v>
      </c>
      <c r="D5" s="8" t="s">
        <v>16</v>
      </c>
      <c r="E5" s="8" t="s">
        <v>22</v>
      </c>
      <c r="F5" s="8" t="s">
        <v>23</v>
      </c>
      <c r="G5" s="8" t="s">
        <v>26</v>
      </c>
      <c r="H5" s="9"/>
    </row>
    <row r="6" spans="1:7" ht="23.25" customHeight="1">
      <c r="A6" s="4" t="s">
        <v>4</v>
      </c>
      <c r="B6" s="1">
        <v>30641.42</v>
      </c>
      <c r="C6" s="1">
        <v>0.57</v>
      </c>
      <c r="D6" s="1">
        <f>B6*C6</f>
        <v>17465.609399999998</v>
      </c>
      <c r="E6" s="1">
        <v>0.59</v>
      </c>
      <c r="F6" s="1">
        <f>B6*E6</f>
        <v>18078.4378</v>
      </c>
      <c r="G6" s="1">
        <f>F6-D6</f>
        <v>612.8284000000021</v>
      </c>
    </row>
    <row r="7" spans="1:7" ht="23.25" customHeight="1" hidden="1">
      <c r="A7" s="4" t="s">
        <v>5</v>
      </c>
      <c r="B7" s="1">
        <v>0</v>
      </c>
      <c r="C7" s="1">
        <v>19.81</v>
      </c>
      <c r="D7" s="1">
        <f aca="true" t="shared" si="0" ref="D7:D15">B7*C7</f>
        <v>0</v>
      </c>
      <c r="E7" s="1">
        <f>B7*C7</f>
        <v>0</v>
      </c>
      <c r="F7" s="1">
        <f aca="true" t="shared" si="1" ref="F7:F15">B7*E7</f>
        <v>0</v>
      </c>
      <c r="G7" s="1">
        <f aca="true" t="shared" si="2" ref="G7:G15">F7-D7</f>
        <v>0</v>
      </c>
    </row>
    <row r="8" spans="1:7" ht="24" customHeight="1">
      <c r="A8" s="4" t="s">
        <v>6</v>
      </c>
      <c r="B8" s="1">
        <v>122907.21</v>
      </c>
      <c r="C8" s="1">
        <v>18.36</v>
      </c>
      <c r="D8" s="1">
        <f t="shared" si="0"/>
        <v>2256576.3756</v>
      </c>
      <c r="E8" s="1">
        <v>19</v>
      </c>
      <c r="F8" s="1">
        <f t="shared" si="1"/>
        <v>2335236.99</v>
      </c>
      <c r="G8" s="1">
        <f t="shared" si="2"/>
        <v>78660.61440000031</v>
      </c>
    </row>
    <row r="9" spans="1:7" ht="27" customHeight="1">
      <c r="A9" s="4" t="s">
        <v>7</v>
      </c>
      <c r="B9" s="1">
        <v>211701586.33</v>
      </c>
      <c r="C9" s="10">
        <v>0.02</v>
      </c>
      <c r="D9" s="1">
        <f t="shared" si="0"/>
        <v>4234031.726600001</v>
      </c>
      <c r="E9" s="10">
        <v>0.02</v>
      </c>
      <c r="F9" s="1">
        <f t="shared" si="1"/>
        <v>4234031.726600001</v>
      </c>
      <c r="G9" s="1">
        <f t="shared" si="2"/>
        <v>0</v>
      </c>
    </row>
    <row r="10" spans="1:7" ht="25.5" customHeight="1" hidden="1">
      <c r="A10" s="4" t="s">
        <v>8</v>
      </c>
      <c r="B10" s="1">
        <v>0</v>
      </c>
      <c r="C10" s="1">
        <v>9.24</v>
      </c>
      <c r="D10" s="1">
        <f t="shared" si="0"/>
        <v>0</v>
      </c>
      <c r="E10" s="1">
        <f>B10*C10</f>
        <v>0</v>
      </c>
      <c r="F10" s="1">
        <f t="shared" si="1"/>
        <v>0</v>
      </c>
      <c r="G10" s="1">
        <f t="shared" si="2"/>
        <v>0</v>
      </c>
    </row>
    <row r="11" spans="1:7" ht="25.5" customHeight="1">
      <c r="A11" s="4" t="s">
        <v>9</v>
      </c>
      <c r="B11" s="1">
        <v>26934.72</v>
      </c>
      <c r="C11" s="1">
        <v>6.47</v>
      </c>
      <c r="D11" s="1">
        <f t="shared" si="0"/>
        <v>174267.6384</v>
      </c>
      <c r="E11" s="1">
        <v>6.7</v>
      </c>
      <c r="F11" s="1">
        <f t="shared" si="1"/>
        <v>180462.624</v>
      </c>
      <c r="G11" s="1">
        <f t="shared" si="2"/>
        <v>6194.9856000000145</v>
      </c>
    </row>
    <row r="12" spans="1:7" ht="27" customHeight="1">
      <c r="A12" s="4" t="s">
        <v>10</v>
      </c>
      <c r="B12" s="1">
        <v>5550</v>
      </c>
      <c r="C12" s="1">
        <v>4.01</v>
      </c>
      <c r="D12" s="1">
        <f t="shared" si="0"/>
        <v>22255.5</v>
      </c>
      <c r="E12" s="1">
        <v>4.16</v>
      </c>
      <c r="F12" s="1">
        <f t="shared" si="1"/>
        <v>23088</v>
      </c>
      <c r="G12" s="1">
        <f t="shared" si="2"/>
        <v>832.5</v>
      </c>
    </row>
    <row r="13" spans="1:7" ht="25.5" customHeight="1">
      <c r="A13" s="4" t="s">
        <v>11</v>
      </c>
      <c r="B13" s="1">
        <v>4349632.47</v>
      </c>
      <c r="C13" s="1">
        <v>0.71</v>
      </c>
      <c r="D13" s="1">
        <f t="shared" si="0"/>
        <v>3088239.0536999996</v>
      </c>
      <c r="E13" s="1">
        <v>0.73</v>
      </c>
      <c r="F13" s="1">
        <f t="shared" si="1"/>
        <v>3175231.7030999996</v>
      </c>
      <c r="G13" s="1">
        <f t="shared" si="2"/>
        <v>86992.6494</v>
      </c>
    </row>
    <row r="14" spans="1:7" ht="24" customHeight="1">
      <c r="A14" s="4" t="s">
        <v>12</v>
      </c>
      <c r="B14" s="1">
        <v>1.54</v>
      </c>
      <c r="C14" s="1">
        <v>3.9</v>
      </c>
      <c r="D14" s="1">
        <f t="shared" si="0"/>
        <v>6.006</v>
      </c>
      <c r="E14" s="1">
        <v>4.04</v>
      </c>
      <c r="F14" s="1">
        <f t="shared" si="1"/>
        <v>6.2216000000000005</v>
      </c>
      <c r="G14" s="1">
        <f t="shared" si="2"/>
        <v>0.21560000000000024</v>
      </c>
    </row>
    <row r="15" spans="1:7" ht="25.5" customHeight="1">
      <c r="A15" s="4" t="s">
        <v>13</v>
      </c>
      <c r="B15" s="1">
        <v>621519</v>
      </c>
      <c r="C15" s="1">
        <v>0.16</v>
      </c>
      <c r="D15" s="1">
        <f t="shared" si="0"/>
        <v>99443.04000000001</v>
      </c>
      <c r="E15" s="1">
        <v>0.17</v>
      </c>
      <c r="F15" s="1">
        <f t="shared" si="1"/>
        <v>105658.23000000001</v>
      </c>
      <c r="G15" s="1">
        <f t="shared" si="2"/>
        <v>6215.190000000002</v>
      </c>
    </row>
    <row r="16" spans="1:7" ht="24.75" customHeight="1">
      <c r="A16" s="11" t="s">
        <v>14</v>
      </c>
      <c r="B16" s="12"/>
      <c r="C16" s="12"/>
      <c r="D16" s="13">
        <f>SUM(D6:D15)</f>
        <v>9892284.949699998</v>
      </c>
      <c r="E16" s="14"/>
      <c r="F16" s="5">
        <f>SUM(F6:F15)</f>
        <v>10071793.9331</v>
      </c>
      <c r="G16" s="15">
        <f>SUM(G6:G15)</f>
        <v>179508.98340000032</v>
      </c>
    </row>
    <row r="19" ht="12.75">
      <c r="A19" t="s">
        <v>20</v>
      </c>
    </row>
    <row r="22" ht="12.75">
      <c r="A22" t="s">
        <v>21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1.421875" style="0" customWidth="1"/>
    <col min="2" max="2" width="17.421875" style="7" customWidth="1"/>
    <col min="3" max="3" width="14.421875" style="7" customWidth="1"/>
    <col min="4" max="4" width="14.8515625" style="7" customWidth="1"/>
    <col min="5" max="5" width="14.57421875" style="7" customWidth="1"/>
    <col min="6" max="7" width="13.421875" style="7" customWidth="1"/>
    <col min="8" max="8" width="14.421875" style="0" customWidth="1"/>
  </cols>
  <sheetData>
    <row r="1" ht="15.75">
      <c r="A1" s="6" t="s">
        <v>15</v>
      </c>
    </row>
    <row r="2" ht="15.75">
      <c r="A2" s="6"/>
    </row>
    <row r="3" ht="15.75">
      <c r="A3" s="6" t="s">
        <v>1</v>
      </c>
    </row>
    <row r="5" spans="1:8" ht="51">
      <c r="A5" s="3" t="s">
        <v>0</v>
      </c>
      <c r="B5" s="2" t="s">
        <v>3</v>
      </c>
      <c r="C5" s="8" t="s">
        <v>28</v>
      </c>
      <c r="D5" s="8" t="s">
        <v>29</v>
      </c>
      <c r="E5" s="8" t="s">
        <v>25</v>
      </c>
      <c r="F5" s="8" t="s">
        <v>19</v>
      </c>
      <c r="G5" s="8" t="s">
        <v>24</v>
      </c>
      <c r="H5" s="9"/>
    </row>
    <row r="6" spans="1:7" ht="23.25" customHeight="1">
      <c r="A6" s="4" t="s">
        <v>4</v>
      </c>
      <c r="B6" s="1">
        <v>30641.42</v>
      </c>
      <c r="C6" s="1">
        <v>0.57</v>
      </c>
      <c r="D6" s="1">
        <f>B6*C6</f>
        <v>17465.609399999998</v>
      </c>
      <c r="E6" s="1">
        <v>0.59</v>
      </c>
      <c r="F6" s="1">
        <f>B6*E6</f>
        <v>18078.4378</v>
      </c>
      <c r="G6" s="1">
        <f>F6-D6</f>
        <v>612.8284000000021</v>
      </c>
    </row>
    <row r="7" spans="1:7" ht="23.25" customHeight="1" hidden="1">
      <c r="A7" s="4" t="s">
        <v>5</v>
      </c>
      <c r="B7" s="1">
        <v>0</v>
      </c>
      <c r="C7" s="1">
        <v>19.81</v>
      </c>
      <c r="D7" s="1">
        <f aca="true" t="shared" si="0" ref="D7:D15">B7*C7</f>
        <v>0</v>
      </c>
      <c r="E7" s="1">
        <f>B7*C7</f>
        <v>0</v>
      </c>
      <c r="F7" s="1">
        <f aca="true" t="shared" si="1" ref="F7:F15">B7*E7</f>
        <v>0</v>
      </c>
      <c r="G7" s="1">
        <f aca="true" t="shared" si="2" ref="G7:G15">F7-D7</f>
        <v>0</v>
      </c>
    </row>
    <row r="8" spans="1:7" ht="24" customHeight="1">
      <c r="A8" s="4" t="s">
        <v>6</v>
      </c>
      <c r="B8" s="1">
        <v>122907.21</v>
      </c>
      <c r="C8" s="1">
        <v>18.36</v>
      </c>
      <c r="D8" s="1">
        <f t="shared" si="0"/>
        <v>2256576.3756</v>
      </c>
      <c r="E8" s="1">
        <v>19.13</v>
      </c>
      <c r="F8" s="1">
        <f t="shared" si="1"/>
        <v>2351214.9273</v>
      </c>
      <c r="G8" s="1">
        <f t="shared" si="2"/>
        <v>94638.55170000019</v>
      </c>
    </row>
    <row r="9" spans="1:7" ht="27" customHeight="1">
      <c r="A9" s="4" t="s">
        <v>7</v>
      </c>
      <c r="B9" s="1">
        <v>211701586.33</v>
      </c>
      <c r="C9" s="10">
        <v>0.02</v>
      </c>
      <c r="D9" s="1">
        <f t="shared" si="0"/>
        <v>4234031.726600001</v>
      </c>
      <c r="E9" s="10">
        <v>0.02</v>
      </c>
      <c r="F9" s="1">
        <f t="shared" si="1"/>
        <v>4234031.726600001</v>
      </c>
      <c r="G9" s="1">
        <f t="shared" si="2"/>
        <v>0</v>
      </c>
    </row>
    <row r="10" spans="1:7" ht="25.5" customHeight="1" hidden="1">
      <c r="A10" s="4" t="s">
        <v>8</v>
      </c>
      <c r="B10" s="1">
        <v>0</v>
      </c>
      <c r="C10" s="1">
        <v>9.24</v>
      </c>
      <c r="D10" s="1">
        <f t="shared" si="0"/>
        <v>0</v>
      </c>
      <c r="E10" s="1">
        <f>B10*C10</f>
        <v>0</v>
      </c>
      <c r="F10" s="1">
        <f t="shared" si="1"/>
        <v>0</v>
      </c>
      <c r="G10" s="1">
        <f t="shared" si="2"/>
        <v>0</v>
      </c>
    </row>
    <row r="11" spans="1:7" ht="25.5" customHeight="1">
      <c r="A11" s="4" t="s">
        <v>9</v>
      </c>
      <c r="B11" s="1">
        <v>26934.72</v>
      </c>
      <c r="C11" s="1">
        <v>6.47</v>
      </c>
      <c r="D11" s="1">
        <f t="shared" si="0"/>
        <v>174267.6384</v>
      </c>
      <c r="E11" s="1">
        <v>6.74</v>
      </c>
      <c r="F11" s="1">
        <f t="shared" si="1"/>
        <v>181540.01280000003</v>
      </c>
      <c r="G11" s="1">
        <f t="shared" si="2"/>
        <v>7272.37440000003</v>
      </c>
    </row>
    <row r="12" spans="1:7" ht="27" customHeight="1">
      <c r="A12" s="4" t="s">
        <v>10</v>
      </c>
      <c r="B12" s="1">
        <v>5550</v>
      </c>
      <c r="C12" s="1">
        <v>4.01</v>
      </c>
      <c r="D12" s="1">
        <f t="shared" si="0"/>
        <v>22255.5</v>
      </c>
      <c r="E12" s="1">
        <v>4.16</v>
      </c>
      <c r="F12" s="1">
        <f t="shared" si="1"/>
        <v>23088</v>
      </c>
      <c r="G12" s="1">
        <f t="shared" si="2"/>
        <v>832.5</v>
      </c>
    </row>
    <row r="13" spans="1:7" ht="25.5" customHeight="1">
      <c r="A13" s="4" t="s">
        <v>11</v>
      </c>
      <c r="B13" s="1">
        <v>4349632.47</v>
      </c>
      <c r="C13" s="1">
        <v>0.71</v>
      </c>
      <c r="D13" s="1">
        <f t="shared" si="0"/>
        <v>3088239.0536999996</v>
      </c>
      <c r="E13" s="1">
        <v>0.74</v>
      </c>
      <c r="F13" s="1">
        <f t="shared" si="1"/>
        <v>3218728.0278</v>
      </c>
      <c r="G13" s="1">
        <f t="shared" si="2"/>
        <v>130488.97410000023</v>
      </c>
    </row>
    <row r="14" spans="1:7" ht="24" customHeight="1">
      <c r="A14" s="4" t="s">
        <v>12</v>
      </c>
      <c r="B14" s="1">
        <v>1.54</v>
      </c>
      <c r="C14" s="1">
        <v>3.9</v>
      </c>
      <c r="D14" s="1">
        <f t="shared" si="0"/>
        <v>6.006</v>
      </c>
      <c r="E14" s="1">
        <v>4.04</v>
      </c>
      <c r="F14" s="1">
        <f t="shared" si="1"/>
        <v>6.2216000000000005</v>
      </c>
      <c r="G14" s="1">
        <f t="shared" si="2"/>
        <v>0.21560000000000024</v>
      </c>
    </row>
    <row r="15" spans="1:7" ht="25.5" customHeight="1">
      <c r="A15" s="4" t="s">
        <v>13</v>
      </c>
      <c r="B15" s="1">
        <v>621519</v>
      </c>
      <c r="C15" s="1">
        <v>0.16</v>
      </c>
      <c r="D15" s="1">
        <f t="shared" si="0"/>
        <v>99443.04000000001</v>
      </c>
      <c r="E15" s="1">
        <v>0.17</v>
      </c>
      <c r="F15" s="1">
        <f t="shared" si="1"/>
        <v>105658.23000000001</v>
      </c>
      <c r="G15" s="1">
        <f t="shared" si="2"/>
        <v>6215.190000000002</v>
      </c>
    </row>
    <row r="16" spans="1:7" ht="24.75" customHeight="1">
      <c r="A16" s="11" t="s">
        <v>14</v>
      </c>
      <c r="B16" s="12"/>
      <c r="C16" s="12"/>
      <c r="D16" s="13">
        <f>SUM(D6:D15)</f>
        <v>9892284.949699998</v>
      </c>
      <c r="E16" s="14"/>
      <c r="F16" s="5">
        <f>SUM(F6:F15)</f>
        <v>10132345.5839</v>
      </c>
      <c r="G16" s="15">
        <f>SUM(G6:G15)</f>
        <v>240060.63420000044</v>
      </c>
    </row>
    <row r="19" ht="12.75">
      <c r="A19" t="s">
        <v>20</v>
      </c>
    </row>
    <row r="22" ht="12.75">
      <c r="A22" t="s">
        <v>21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borowiak</dc:creator>
  <cp:keywords/>
  <dc:description/>
  <cp:lastModifiedBy>Tatiana Cynka</cp:lastModifiedBy>
  <cp:lastPrinted>2020-09-14T10:53:46Z</cp:lastPrinted>
  <dcterms:created xsi:type="dcterms:W3CDTF">2009-10-16T09:45:31Z</dcterms:created>
  <dcterms:modified xsi:type="dcterms:W3CDTF">2020-09-14T10:54:47Z</dcterms:modified>
  <cp:category/>
  <cp:version/>
  <cp:contentType/>
  <cp:contentStatus/>
</cp:coreProperties>
</file>